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00\Desktop\ПРОГРАММЫ\Тепло\8 - 05.08.2024\"/>
    </mc:Choice>
  </mc:AlternateContent>
  <bookViews>
    <workbookView xWindow="-105" yWindow="-105" windowWidth="23250" windowHeight="1257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1" l="1"/>
  <c r="E55" i="1"/>
  <c r="H33" i="1" l="1"/>
  <c r="H14" i="1"/>
  <c r="G13" i="1"/>
  <c r="G64" i="1" s="1"/>
  <c r="F12" i="1"/>
  <c r="G14" i="1"/>
  <c r="F14" i="1"/>
  <c r="H13" i="1"/>
  <c r="F13" i="1"/>
  <c r="E32" i="1"/>
  <c r="E31" i="1"/>
  <c r="H30" i="1"/>
  <c r="G30" i="1"/>
  <c r="F30" i="1"/>
  <c r="E30" i="1"/>
  <c r="E38" i="1"/>
  <c r="E37" i="1"/>
  <c r="H36" i="1"/>
  <c r="G36" i="1"/>
  <c r="F36" i="1"/>
  <c r="E35" i="1"/>
  <c r="E34" i="1"/>
  <c r="G33" i="1"/>
  <c r="F33" i="1"/>
  <c r="H12" i="1" l="1"/>
  <c r="E33" i="1"/>
  <c r="E36" i="1"/>
  <c r="F17" i="1"/>
  <c r="F15" i="1" l="1"/>
  <c r="G51" i="1"/>
  <c r="E62" i="1" l="1"/>
  <c r="E61" i="1"/>
  <c r="H60" i="1"/>
  <c r="G60" i="1"/>
  <c r="F60" i="1"/>
  <c r="E60" i="1" s="1"/>
  <c r="G27" i="1" l="1"/>
  <c r="F27" i="1" l="1"/>
  <c r="G42" i="1" l="1"/>
  <c r="H42" i="1"/>
  <c r="F42" i="1"/>
  <c r="G40" i="1"/>
  <c r="H40" i="1"/>
  <c r="G41" i="1"/>
  <c r="H41" i="1"/>
  <c r="F41" i="1"/>
  <c r="F65" i="1" s="1"/>
  <c r="F40" i="1"/>
  <c r="F64" i="1" s="1"/>
  <c r="G45" i="1"/>
  <c r="G48" i="1"/>
  <c r="H65" i="1" l="1"/>
  <c r="G65" i="1"/>
  <c r="H64" i="1"/>
  <c r="E50" i="1"/>
  <c r="E49" i="1"/>
  <c r="H48" i="1"/>
  <c r="F48" i="1"/>
  <c r="E47" i="1"/>
  <c r="E46" i="1"/>
  <c r="H45" i="1"/>
  <c r="F45" i="1"/>
  <c r="E65" i="1" l="1"/>
  <c r="E64" i="1"/>
  <c r="E45" i="1"/>
  <c r="E48" i="1"/>
  <c r="G57" i="1"/>
  <c r="H57" i="1"/>
  <c r="F57" i="1"/>
  <c r="H54" i="1"/>
  <c r="E56" i="1"/>
  <c r="E53" i="1"/>
  <c r="H51" i="1"/>
  <c r="F51" i="1"/>
  <c r="G39" i="1"/>
  <c r="H39" i="1"/>
  <c r="F39" i="1"/>
  <c r="E57" i="1" l="1"/>
  <c r="H27" i="1"/>
  <c r="G21" i="1"/>
  <c r="H21" i="1"/>
  <c r="F21" i="1"/>
  <c r="G15" i="1"/>
  <c r="H15" i="1"/>
  <c r="G18" i="1"/>
  <c r="G12" i="1" s="1"/>
  <c r="E12" i="1" s="1"/>
  <c r="H18" i="1"/>
  <c r="F18" i="1"/>
  <c r="E10" i="1"/>
  <c r="G9" i="1"/>
  <c r="H9" i="1"/>
  <c r="F9" i="1"/>
  <c r="E9" i="1" l="1"/>
  <c r="H63" i="1"/>
  <c r="G63" i="1"/>
  <c r="E18" i="1"/>
  <c r="E15" i="1"/>
  <c r="E52" i="1"/>
  <c r="E44" i="1"/>
  <c r="E43" i="1"/>
  <c r="E23" i="1"/>
  <c r="E22" i="1"/>
  <c r="E17" i="1"/>
  <c r="E16" i="1"/>
  <c r="E20" i="1"/>
  <c r="E19" i="1"/>
  <c r="E42" i="1"/>
  <c r="E21" i="1"/>
  <c r="E39" i="1" l="1"/>
  <c r="E51" i="1"/>
  <c r="F54" i="1" l="1"/>
  <c r="E54" i="1" l="1"/>
  <c r="E59" i="1"/>
  <c r="E58" i="1"/>
  <c r="E29" i="1"/>
  <c r="E28" i="1"/>
  <c r="E27" i="1"/>
  <c r="E25" i="1" l="1"/>
  <c r="F24" i="1"/>
  <c r="F63" i="1" s="1"/>
  <c r="E63" i="1" s="1"/>
  <c r="E26" i="1"/>
  <c r="E24" i="1" l="1"/>
  <c r="E41" i="1" l="1"/>
  <c r="E40" i="1"/>
  <c r="E13" i="1" l="1"/>
  <c r="E14" i="1"/>
</calcChain>
</file>

<file path=xl/sharedStrings.xml><?xml version="1.0" encoding="utf-8"?>
<sst xmlns="http://schemas.openxmlformats.org/spreadsheetml/2006/main" count="118" uniqueCount="54">
  <si>
    <t>№ п/п</t>
  </si>
  <si>
    <t>Мероприятия</t>
  </si>
  <si>
    <t>Источник финансирования</t>
  </si>
  <si>
    <t>Ответственный за выполнение мероприятий Программы</t>
  </si>
  <si>
    <t>Проведение проверки сметной стоимости по объектам</t>
  </si>
  <si>
    <t>ИТОГО</t>
  </si>
  <si>
    <t>Отдел жилищно-коммунального хозяйства</t>
  </si>
  <si>
    <t>КБ</t>
  </si>
  <si>
    <t>Капитальный ремонт котельных</t>
  </si>
  <si>
    <t>Капитальный ремонт теплосетей котельных</t>
  </si>
  <si>
    <t>ВСЕГО ПО ПРОГРАММЕ:</t>
  </si>
  <si>
    <t>1.1</t>
  </si>
  <si>
    <t>1.2</t>
  </si>
  <si>
    <t>1.2.1</t>
  </si>
  <si>
    <t>Срок исполнения мероприятия</t>
  </si>
  <si>
    <t>1.2.2</t>
  </si>
  <si>
    <t>1.2.3</t>
  </si>
  <si>
    <t>1.2.4</t>
  </si>
  <si>
    <t>1.2.5</t>
  </si>
  <si>
    <t>1.3</t>
  </si>
  <si>
    <t>1.3.1</t>
  </si>
  <si>
    <t>1.4</t>
  </si>
  <si>
    <t>1.5</t>
  </si>
  <si>
    <t>Котельная № 3/3 п. Пограничный, ул. Дубовика, 22 «б» (замена котла)</t>
  </si>
  <si>
    <t>Котельная № 3/1 п. Пограничный, ул. Ленина, 64 «а»                    (замена дымовой трубы, 2-х котлов и сетевого насоса)</t>
  </si>
  <si>
    <t>Котельная № 3/2 п. Пограничный, ул. Гагарина, 9 «а»                    (замена теплосети 303 м)</t>
  </si>
  <si>
    <t>Ресурсное обеспечение реализации муниципальной программы</t>
  </si>
  <si>
    <t>«Энергосбережение и повышение энергетической эффективности Пограничного муниципального округа</t>
  </si>
  <si>
    <t>Промывка, опрессовка и наладка систем отопления МКД и зданий, находящихся в собственности у Администрации округа</t>
  </si>
  <si>
    <t>Бюджет ПМО</t>
  </si>
  <si>
    <t>1.6</t>
  </si>
  <si>
    <t xml:space="preserve">на 2023 - 2025 годы»  </t>
  </si>
  <si>
    <t>2023-2025</t>
  </si>
  <si>
    <t>Котельная №3/23 с. Сергеевка, ул. Школьная, 18 «б» 
(замена котла)</t>
  </si>
  <si>
    <t>Котельная МАУ «ПДО» п. Пограничный, ул.Кирова, 7 
(замена котла)</t>
  </si>
  <si>
    <t>Закупка материалов для ремонта зданий, котельного оборудования и тепловых сетей</t>
  </si>
  <si>
    <t>Выявление бесхозяйных объектов недвижимого имущества, используемых для передачи энергетических ресурсов (тепло- и электроснабжение)</t>
  </si>
  <si>
    <t xml:space="preserve">Мку «ХОЗУ Администрации ПМО» </t>
  </si>
  <si>
    <t>1.3.2</t>
  </si>
  <si>
    <t>1.3.3</t>
  </si>
  <si>
    <t>Котельная № 3/1 п. Пограничный, ул.Ленина, 64 «а»                    (замена теплосети Дн 219 мм L-80 м под ул. Ленина 
в районе МКД № 64)</t>
  </si>
  <si>
    <t>Котельная № 3/2 п. Пограничный, ул. Гагарина, 9 «а»                    (замена теплосети Дн 219 мм L-110 м под территорией 
ПСОШ №1)</t>
  </si>
  <si>
    <t>1.2.6</t>
  </si>
  <si>
    <t>Котельная № 3/1 п. Пограничный, ул. Ленина, 64 «а»                    (замена дизельной электрической станции)</t>
  </si>
  <si>
    <t>1.7</t>
  </si>
  <si>
    <t>Востановление инженерной инфраструктуры (теплоснабжение, водоснабжение) домов принятых у ФСБ</t>
  </si>
  <si>
    <t>Всего             (руб.)</t>
  </si>
  <si>
    <t xml:space="preserve">Объем финансового обеспечения             
по годам (руб.)            </t>
  </si>
  <si>
    <t>1.2.7</t>
  </si>
  <si>
    <t>1.2.8</t>
  </si>
  <si>
    <t>Котельная № 3/1 п. Пограничный, ул. Ленина, 64 «а»                    (замена котла, ДЭС)</t>
  </si>
  <si>
    <t>Котельная № 3/2 п. Пограничный, ул. Гагарина, 9 «а»                (замена 2 котлов, ДЭС)</t>
  </si>
  <si>
    <t>Котельная № 3/2 п. Пограничный, ул. Гагарина, 9 «а»                (замена сетевого насоса, замена дизельной электрической станции, замена емкости под жидкое топливо)</t>
  </si>
  <si>
    <r>
      <t xml:space="preserve">    Приложение №1
 к  постановлению Администрации Пограничного муниципального округа «О внесении 
изменений в муниципальную программу «Энергосбережениеи повышение 
энергетической эффективности Пограничного муниципального округа на  
2023-2025 годы», утвержденную постановлением Администрации  
Пограничного муниципального округа от 11.01.2023 № 06
от "</t>
    </r>
    <r>
      <rPr>
        <u/>
        <sz val="11"/>
        <color rgb="FF000000"/>
        <rFont val="Times New Roman"/>
        <family val="1"/>
        <charset val="204"/>
      </rPr>
      <t>01</t>
    </r>
    <r>
      <rPr>
        <sz val="11"/>
        <color rgb="FF000000"/>
        <rFont val="Times New Roman"/>
        <family val="1"/>
        <charset val="204"/>
      </rPr>
      <t xml:space="preserve">" </t>
    </r>
    <r>
      <rPr>
        <u/>
        <sz val="11"/>
        <color rgb="FF000000"/>
        <rFont val="Times New Roman"/>
        <family val="1"/>
        <charset val="204"/>
      </rPr>
      <t xml:space="preserve">   08   </t>
    </r>
    <r>
      <rPr>
        <sz val="11"/>
        <color rgb="FF000000"/>
        <rFont val="Times New Roman"/>
        <family val="1"/>
        <charset val="204"/>
      </rPr>
      <t xml:space="preserve"> 2024 № </t>
    </r>
    <r>
      <rPr>
        <u/>
        <sz val="11"/>
        <color rgb="FF000000"/>
        <rFont val="Times New Roman"/>
        <family val="1"/>
        <charset val="204"/>
      </rPr>
      <t>1026</t>
    </r>
    <r>
      <rPr>
        <u/>
        <sz val="1"/>
        <color rgb="FF000000"/>
        <rFont val="Times New Roman"/>
        <family val="1"/>
        <charset val="204"/>
      </rPr>
      <t>.</t>
    </r>
    <r>
      <rPr>
        <sz val="11"/>
        <color rgb="FF000000"/>
        <rFont val="Times New Roman"/>
        <family val="1"/>
        <charset val="204"/>
      </rPr>
      <t xml:space="preserve">     
Приложение №1
к муниципальной программе «Энергосбережение и повышение энергетической эффективности
Пограничного муниципального округа на 2023-2025 годы», утвержденной постановлением 
Администрации Пограничного муниципального округа от 11.01.2023 № 06 (с изменениями)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</si>
</sst>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zoomScale="110" zoomScaleNormal="110" workbookViewId="0">
      <selection activeCell="B1" sqref="B1:I1"/>
    </sheetView>
  </sheetViews>
  <sheetFormatPr defaultRowHeight="15" x14ac:dyDescent="0.25"/>
  <cols>
    <col min="1" max="1" width="6.140625" customWidth="1"/>
    <col min="2" max="2" width="48.85546875" customWidth="1"/>
    <col min="3" max="3" width="11.7109375" customWidth="1"/>
    <col min="4" max="4" width="13.85546875" customWidth="1"/>
    <col min="5" max="8" width="13.42578125" customWidth="1"/>
    <col min="9" max="9" width="13.85546875" customWidth="1"/>
    <col min="10" max="10" width="13.140625" customWidth="1"/>
  </cols>
  <sheetData>
    <row r="1" spans="1:9" ht="177.75" customHeight="1" x14ac:dyDescent="0.25">
      <c r="B1" s="43" t="s">
        <v>53</v>
      </c>
      <c r="C1" s="43"/>
      <c r="D1" s="43"/>
      <c r="E1" s="43"/>
      <c r="F1" s="43"/>
      <c r="G1" s="43"/>
      <c r="H1" s="43"/>
      <c r="I1" s="43"/>
    </row>
    <row r="2" spans="1:9" ht="12.6" customHeight="1" x14ac:dyDescent="0.25"/>
    <row r="3" spans="1:9" ht="15" customHeight="1" x14ac:dyDescent="0.25">
      <c r="A3" s="61" t="s">
        <v>26</v>
      </c>
      <c r="B3" s="61"/>
      <c r="C3" s="61"/>
      <c r="D3" s="61"/>
      <c r="E3" s="61"/>
      <c r="F3" s="61"/>
      <c r="G3" s="61"/>
      <c r="H3" s="61"/>
      <c r="I3" s="61"/>
    </row>
    <row r="4" spans="1:9" ht="15" customHeight="1" x14ac:dyDescent="0.25">
      <c r="A4" s="61" t="s">
        <v>27</v>
      </c>
      <c r="B4" s="61"/>
      <c r="C4" s="61"/>
      <c r="D4" s="61"/>
      <c r="E4" s="61"/>
      <c r="F4" s="61"/>
      <c r="G4" s="61"/>
      <c r="H4" s="61"/>
      <c r="I4" s="61"/>
    </row>
    <row r="5" spans="1:9" ht="15" customHeight="1" x14ac:dyDescent="0.25">
      <c r="A5" s="61" t="s">
        <v>31</v>
      </c>
      <c r="B5" s="61"/>
      <c r="C5" s="61"/>
      <c r="D5" s="61"/>
      <c r="E5" s="61"/>
      <c r="F5" s="61"/>
      <c r="G5" s="61"/>
      <c r="H5" s="61"/>
      <c r="I5" s="61"/>
    </row>
    <row r="6" spans="1:9" ht="12.6" customHeight="1" thickBot="1" x14ac:dyDescent="0.3"/>
    <row r="7" spans="1:9" ht="41.45" customHeight="1" x14ac:dyDescent="0.25">
      <c r="A7" s="46" t="s">
        <v>0</v>
      </c>
      <c r="B7" s="48" t="s">
        <v>1</v>
      </c>
      <c r="C7" s="48" t="s">
        <v>14</v>
      </c>
      <c r="D7" s="48" t="s">
        <v>2</v>
      </c>
      <c r="E7" s="48" t="s">
        <v>46</v>
      </c>
      <c r="F7" s="92" t="s">
        <v>47</v>
      </c>
      <c r="G7" s="93"/>
      <c r="H7" s="93"/>
      <c r="I7" s="74" t="s">
        <v>3</v>
      </c>
    </row>
    <row r="8" spans="1:9" ht="13.9" customHeight="1" thickBot="1" x14ac:dyDescent="0.3">
      <c r="A8" s="47"/>
      <c r="B8" s="49"/>
      <c r="C8" s="49"/>
      <c r="D8" s="49"/>
      <c r="E8" s="49"/>
      <c r="F8" s="11">
        <v>2023</v>
      </c>
      <c r="G8" s="11">
        <v>2024</v>
      </c>
      <c r="H8" s="11">
        <v>2025</v>
      </c>
      <c r="I8" s="76"/>
    </row>
    <row r="9" spans="1:9" ht="13.9" customHeight="1" x14ac:dyDescent="0.25">
      <c r="A9" s="55" t="s">
        <v>11</v>
      </c>
      <c r="B9" s="57" t="s">
        <v>4</v>
      </c>
      <c r="C9" s="60" t="s">
        <v>32</v>
      </c>
      <c r="D9" s="6" t="s">
        <v>5</v>
      </c>
      <c r="E9" s="15">
        <f>SUM(F9:H9)</f>
        <v>500000</v>
      </c>
      <c r="F9" s="15">
        <f>SUM(F10:F11)</f>
        <v>200000</v>
      </c>
      <c r="G9" s="26">
        <f t="shared" ref="G9:H9" si="0">SUM(G10:G11)</f>
        <v>300000</v>
      </c>
      <c r="H9" s="22">
        <f t="shared" si="0"/>
        <v>0</v>
      </c>
      <c r="I9" s="77" t="s">
        <v>6</v>
      </c>
    </row>
    <row r="10" spans="1:9" ht="13.9" customHeight="1" x14ac:dyDescent="0.25">
      <c r="A10" s="51"/>
      <c r="B10" s="58"/>
      <c r="C10" s="54"/>
      <c r="D10" s="1" t="s">
        <v>29</v>
      </c>
      <c r="E10" s="14">
        <f>SUM(F10:H10)</f>
        <v>500000</v>
      </c>
      <c r="F10" s="14">
        <v>200000</v>
      </c>
      <c r="G10" s="27">
        <v>300000</v>
      </c>
      <c r="H10" s="40">
        <v>0</v>
      </c>
      <c r="I10" s="75"/>
    </row>
    <row r="11" spans="1:9" ht="13.9" customHeight="1" thickBot="1" x14ac:dyDescent="0.3">
      <c r="A11" s="56"/>
      <c r="B11" s="59"/>
      <c r="C11" s="49"/>
      <c r="D11" s="2" t="s">
        <v>7</v>
      </c>
      <c r="E11" s="21">
        <v>0</v>
      </c>
      <c r="F11" s="21">
        <v>0</v>
      </c>
      <c r="G11" s="41">
        <v>0</v>
      </c>
      <c r="H11" s="21">
        <v>0</v>
      </c>
      <c r="I11" s="76"/>
    </row>
    <row r="12" spans="1:9" ht="13.9" customHeight="1" x14ac:dyDescent="0.25">
      <c r="A12" s="50" t="s">
        <v>12</v>
      </c>
      <c r="B12" s="52" t="s">
        <v>8</v>
      </c>
      <c r="C12" s="48" t="s">
        <v>32</v>
      </c>
      <c r="D12" s="3" t="s">
        <v>5</v>
      </c>
      <c r="E12" s="16">
        <f>SUM(F12:H12)</f>
        <v>59168700</v>
      </c>
      <c r="F12" s="16">
        <f>SUM(F24,F18,F15,F21,F27,F30,F33,F36)</f>
        <v>16276650.000000002</v>
      </c>
      <c r="G12" s="16">
        <f t="shared" ref="G12:H12" si="1">SUM(G24,G18,G15,G21,G27,G30,G33,G36)</f>
        <v>10422500</v>
      </c>
      <c r="H12" s="16">
        <f t="shared" si="1"/>
        <v>32469550</v>
      </c>
      <c r="I12" s="63" t="s">
        <v>6</v>
      </c>
    </row>
    <row r="13" spans="1:9" ht="13.9" customHeight="1" x14ac:dyDescent="0.25">
      <c r="A13" s="51"/>
      <c r="B13" s="53"/>
      <c r="C13" s="54"/>
      <c r="D13" s="1" t="s">
        <v>29</v>
      </c>
      <c r="E13" s="14">
        <f t="shared" ref="E13:E23" si="2">SUM(F13:H13)</f>
        <v>12854886</v>
      </c>
      <c r="F13" s="14">
        <f>SUM(F25,F19,F16,F22,F28,F31,F34,F37)</f>
        <v>1458299.5</v>
      </c>
      <c r="G13" s="14">
        <f t="shared" ref="G13:H13" si="3">SUM(G25,G19,G16,G22,G28,G31,G34,G37)</f>
        <v>10422500</v>
      </c>
      <c r="H13" s="14">
        <f t="shared" si="3"/>
        <v>974086.5</v>
      </c>
      <c r="I13" s="64"/>
    </row>
    <row r="14" spans="1:9" ht="13.9" customHeight="1" x14ac:dyDescent="0.25">
      <c r="A14" s="51"/>
      <c r="B14" s="53"/>
      <c r="C14" s="54"/>
      <c r="D14" s="1" t="s">
        <v>7</v>
      </c>
      <c r="E14" s="14">
        <f t="shared" si="2"/>
        <v>46313814</v>
      </c>
      <c r="F14" s="14">
        <f>SUM(F26,F20,F17,F23,F29,F32,F35,F38)</f>
        <v>14818350.500000002</v>
      </c>
      <c r="G14" s="13">
        <f t="shared" ref="G14:H14" si="4">SUM(G26,G20,G17,G23,G29,G32,G35,G38)</f>
        <v>0</v>
      </c>
      <c r="H14" s="14">
        <f t="shared" si="4"/>
        <v>31495463.5</v>
      </c>
      <c r="I14" s="64"/>
    </row>
    <row r="15" spans="1:9" ht="13.9" customHeight="1" x14ac:dyDescent="0.25">
      <c r="A15" s="44" t="s">
        <v>13</v>
      </c>
      <c r="B15" s="62" t="s">
        <v>24</v>
      </c>
      <c r="C15" s="45">
        <v>2023</v>
      </c>
      <c r="D15" s="1" t="s">
        <v>5</v>
      </c>
      <c r="E15" s="30">
        <f t="shared" ref="E15:E20" si="5">SUM(F15:H15)</f>
        <v>12496675.640000001</v>
      </c>
      <c r="F15" s="28">
        <f>SUM(F16:F17)</f>
        <v>12496675.640000001</v>
      </c>
      <c r="G15" s="34">
        <f t="shared" ref="G15:H15" si="6">SUM(G16:G17)</f>
        <v>0</v>
      </c>
      <c r="H15" s="34">
        <f t="shared" si="6"/>
        <v>0</v>
      </c>
      <c r="I15" s="64"/>
    </row>
    <row r="16" spans="1:9" ht="13.9" customHeight="1" x14ac:dyDescent="0.25">
      <c r="A16" s="44"/>
      <c r="B16" s="62"/>
      <c r="C16" s="45"/>
      <c r="D16" s="1" t="s">
        <v>29</v>
      </c>
      <c r="E16" s="14">
        <f t="shared" si="5"/>
        <v>374900.26</v>
      </c>
      <c r="F16" s="29">
        <v>374900.26</v>
      </c>
      <c r="G16" s="40">
        <v>0</v>
      </c>
      <c r="H16" s="40">
        <v>0</v>
      </c>
      <c r="I16" s="64"/>
    </row>
    <row r="17" spans="1:10" ht="13.9" customHeight="1" x14ac:dyDescent="0.25">
      <c r="A17" s="44"/>
      <c r="B17" s="62"/>
      <c r="C17" s="45"/>
      <c r="D17" s="1" t="s">
        <v>7</v>
      </c>
      <c r="E17" s="14">
        <f t="shared" si="5"/>
        <v>12121775.380000001</v>
      </c>
      <c r="F17" s="29">
        <f>12119277+2498.38</f>
        <v>12121775.380000001</v>
      </c>
      <c r="G17" s="40">
        <v>0</v>
      </c>
      <c r="H17" s="40">
        <v>0</v>
      </c>
      <c r="I17" s="64"/>
    </row>
    <row r="18" spans="1:10" ht="13.9" customHeight="1" x14ac:dyDescent="0.25">
      <c r="A18" s="44" t="s">
        <v>15</v>
      </c>
      <c r="B18" s="62" t="s">
        <v>52</v>
      </c>
      <c r="C18" s="45">
        <v>2023</v>
      </c>
      <c r="D18" s="1" t="s">
        <v>5</v>
      </c>
      <c r="E18" s="30">
        <f t="shared" si="5"/>
        <v>9792794.2200000007</v>
      </c>
      <c r="F18" s="28">
        <f>SUM(F19:F20)</f>
        <v>564294.22</v>
      </c>
      <c r="G18" s="34">
        <f t="shared" ref="G18:H18" si="7">SUM(G19:G20)</f>
        <v>9228500</v>
      </c>
      <c r="H18" s="34">
        <f t="shared" si="7"/>
        <v>0</v>
      </c>
      <c r="I18" s="64"/>
    </row>
    <row r="19" spans="1:10" ht="13.9" customHeight="1" x14ac:dyDescent="0.25">
      <c r="A19" s="44"/>
      <c r="B19" s="62"/>
      <c r="C19" s="45"/>
      <c r="D19" s="1" t="s">
        <v>29</v>
      </c>
      <c r="E19" s="14">
        <f t="shared" si="5"/>
        <v>9245428.8300000001</v>
      </c>
      <c r="F19" s="29">
        <v>16928.830000000002</v>
      </c>
      <c r="G19" s="40">
        <v>9228500</v>
      </c>
      <c r="H19" s="40">
        <v>0</v>
      </c>
      <c r="I19" s="64"/>
      <c r="J19" s="12"/>
    </row>
    <row r="20" spans="1:10" ht="13.9" customHeight="1" x14ac:dyDescent="0.25">
      <c r="A20" s="44"/>
      <c r="B20" s="62"/>
      <c r="C20" s="45"/>
      <c r="D20" s="1" t="s">
        <v>7</v>
      </c>
      <c r="E20" s="14">
        <f t="shared" si="5"/>
        <v>547365.39</v>
      </c>
      <c r="F20" s="29">
        <v>547365.39</v>
      </c>
      <c r="G20" s="40">
        <v>0</v>
      </c>
      <c r="H20" s="40">
        <v>0</v>
      </c>
      <c r="I20" s="64"/>
    </row>
    <row r="21" spans="1:10" ht="13.9" customHeight="1" x14ac:dyDescent="0.25">
      <c r="A21" s="44" t="s">
        <v>16</v>
      </c>
      <c r="B21" s="62" t="s">
        <v>23</v>
      </c>
      <c r="C21" s="45">
        <v>2023</v>
      </c>
      <c r="D21" s="1" t="s">
        <v>5</v>
      </c>
      <c r="E21" s="30">
        <f t="shared" si="2"/>
        <v>996705.64</v>
      </c>
      <c r="F21" s="28">
        <f>SUM(F22:F23)</f>
        <v>996705.64</v>
      </c>
      <c r="G21" s="34">
        <f t="shared" ref="G21:H21" si="8">SUM(G22:G23)</f>
        <v>0</v>
      </c>
      <c r="H21" s="34">
        <f t="shared" si="8"/>
        <v>0</v>
      </c>
      <c r="I21" s="64"/>
    </row>
    <row r="22" spans="1:10" ht="13.9" customHeight="1" x14ac:dyDescent="0.25">
      <c r="A22" s="44"/>
      <c r="B22" s="62"/>
      <c r="C22" s="45"/>
      <c r="D22" s="1" t="s">
        <v>29</v>
      </c>
      <c r="E22" s="14">
        <f t="shared" si="2"/>
        <v>29901.17</v>
      </c>
      <c r="F22" s="29">
        <v>29901.17</v>
      </c>
      <c r="G22" s="40">
        <v>0</v>
      </c>
      <c r="H22" s="40">
        <v>0</v>
      </c>
      <c r="I22" s="64"/>
    </row>
    <row r="23" spans="1:10" ht="13.9" customHeight="1" x14ac:dyDescent="0.25">
      <c r="A23" s="44"/>
      <c r="B23" s="62"/>
      <c r="C23" s="45"/>
      <c r="D23" s="1" t="s">
        <v>7</v>
      </c>
      <c r="E23" s="14">
        <f t="shared" si="2"/>
        <v>966804.47</v>
      </c>
      <c r="F23" s="29">
        <v>966804.47</v>
      </c>
      <c r="G23" s="40">
        <v>0</v>
      </c>
      <c r="H23" s="40">
        <v>0</v>
      </c>
      <c r="I23" s="64"/>
    </row>
    <row r="24" spans="1:10" ht="13.9" customHeight="1" x14ac:dyDescent="0.25">
      <c r="A24" s="44" t="s">
        <v>17</v>
      </c>
      <c r="B24" s="73" t="s">
        <v>33</v>
      </c>
      <c r="C24" s="81">
        <v>2023</v>
      </c>
      <c r="D24" s="1" t="s">
        <v>5</v>
      </c>
      <c r="E24" s="30">
        <f t="shared" ref="E24:E32" si="9">SUM(F24:H24)</f>
        <v>1218974.5</v>
      </c>
      <c r="F24" s="30">
        <f>SUM(F25:F26)</f>
        <v>1218974.5</v>
      </c>
      <c r="G24" s="42">
        <v>0</v>
      </c>
      <c r="H24" s="42">
        <v>0</v>
      </c>
      <c r="I24" s="64"/>
    </row>
    <row r="25" spans="1:10" ht="13.9" customHeight="1" x14ac:dyDescent="0.25">
      <c r="A25" s="44"/>
      <c r="B25" s="73"/>
      <c r="C25" s="81"/>
      <c r="D25" s="1" t="s">
        <v>29</v>
      </c>
      <c r="E25" s="17">
        <f t="shared" si="9"/>
        <v>36569.24</v>
      </c>
      <c r="F25" s="14">
        <v>36569.24</v>
      </c>
      <c r="G25" s="40">
        <v>0</v>
      </c>
      <c r="H25" s="13">
        <v>0</v>
      </c>
      <c r="I25" s="64"/>
    </row>
    <row r="26" spans="1:10" ht="13.9" customHeight="1" x14ac:dyDescent="0.25">
      <c r="A26" s="44"/>
      <c r="B26" s="73"/>
      <c r="C26" s="81"/>
      <c r="D26" s="1" t="s">
        <v>7</v>
      </c>
      <c r="E26" s="17">
        <f t="shared" si="9"/>
        <v>1182405.26</v>
      </c>
      <c r="F26" s="14">
        <v>1182405.26</v>
      </c>
      <c r="G26" s="40">
        <v>0</v>
      </c>
      <c r="H26" s="13">
        <v>0</v>
      </c>
      <c r="I26" s="64"/>
    </row>
    <row r="27" spans="1:10" ht="13.9" customHeight="1" x14ac:dyDescent="0.25">
      <c r="A27" s="44" t="s">
        <v>18</v>
      </c>
      <c r="B27" s="73" t="s">
        <v>34</v>
      </c>
      <c r="C27" s="54">
        <v>2023</v>
      </c>
      <c r="D27" s="1" t="s">
        <v>5</v>
      </c>
      <c r="E27" s="30">
        <f t="shared" si="9"/>
        <v>2194000</v>
      </c>
      <c r="F27" s="30">
        <f>SUM(F28:F29)</f>
        <v>1000000</v>
      </c>
      <c r="G27" s="30">
        <f>SUM(G28:G29)</f>
        <v>1194000</v>
      </c>
      <c r="H27" s="39">
        <f t="shared" ref="H27" si="10">SUM(H28:H29)</f>
        <v>0</v>
      </c>
      <c r="I27" s="64"/>
    </row>
    <row r="28" spans="1:10" ht="13.9" customHeight="1" x14ac:dyDescent="0.25">
      <c r="A28" s="44"/>
      <c r="B28" s="73"/>
      <c r="C28" s="54"/>
      <c r="D28" s="1" t="s">
        <v>29</v>
      </c>
      <c r="E28" s="17">
        <f t="shared" si="9"/>
        <v>2194000</v>
      </c>
      <c r="F28" s="14">
        <v>1000000</v>
      </c>
      <c r="G28" s="29">
        <v>1194000</v>
      </c>
      <c r="H28" s="13">
        <v>0</v>
      </c>
      <c r="I28" s="64"/>
    </row>
    <row r="29" spans="1:10" ht="13.9" customHeight="1" x14ac:dyDescent="0.25">
      <c r="A29" s="44"/>
      <c r="B29" s="73"/>
      <c r="C29" s="54"/>
      <c r="D29" s="1" t="s">
        <v>7</v>
      </c>
      <c r="E29" s="25">
        <f t="shared" si="9"/>
        <v>0</v>
      </c>
      <c r="F29" s="13">
        <v>0</v>
      </c>
      <c r="G29" s="40">
        <v>0</v>
      </c>
      <c r="H29" s="13">
        <v>0</v>
      </c>
      <c r="I29" s="64"/>
    </row>
    <row r="30" spans="1:10" ht="13.9" customHeight="1" x14ac:dyDescent="0.25">
      <c r="A30" s="44" t="s">
        <v>42</v>
      </c>
      <c r="B30" s="62" t="s">
        <v>43</v>
      </c>
      <c r="C30" s="54">
        <v>2024</v>
      </c>
      <c r="D30" s="1" t="s">
        <v>5</v>
      </c>
      <c r="E30" s="30">
        <f t="shared" si="9"/>
        <v>0</v>
      </c>
      <c r="F30" s="39">
        <f>SUM(F31:F32)</f>
        <v>0</v>
      </c>
      <c r="G30" s="30">
        <f t="shared" ref="G30:H30" si="11">SUM(G31:G32)</f>
        <v>0</v>
      </c>
      <c r="H30" s="39">
        <f t="shared" si="11"/>
        <v>0</v>
      </c>
      <c r="I30" s="64"/>
    </row>
    <row r="31" spans="1:10" ht="13.9" customHeight="1" x14ac:dyDescent="0.25">
      <c r="A31" s="44"/>
      <c r="B31" s="62"/>
      <c r="C31" s="54"/>
      <c r="D31" s="1" t="s">
        <v>29</v>
      </c>
      <c r="E31" s="17">
        <f t="shared" si="9"/>
        <v>0</v>
      </c>
      <c r="F31" s="13">
        <v>0</v>
      </c>
      <c r="G31" s="29"/>
      <c r="H31" s="13">
        <v>0</v>
      </c>
      <c r="I31" s="64"/>
    </row>
    <row r="32" spans="1:10" ht="13.9" customHeight="1" x14ac:dyDescent="0.25">
      <c r="A32" s="44"/>
      <c r="B32" s="62"/>
      <c r="C32" s="54"/>
      <c r="D32" s="1" t="s">
        <v>7</v>
      </c>
      <c r="E32" s="25">
        <f t="shared" si="9"/>
        <v>0</v>
      </c>
      <c r="F32" s="13">
        <v>0</v>
      </c>
      <c r="G32" s="40">
        <v>0</v>
      </c>
      <c r="H32" s="13">
        <v>0</v>
      </c>
      <c r="I32" s="64"/>
    </row>
    <row r="33" spans="1:9" ht="13.9" customHeight="1" x14ac:dyDescent="0.25">
      <c r="A33" s="44" t="s">
        <v>48</v>
      </c>
      <c r="B33" s="62" t="s">
        <v>50</v>
      </c>
      <c r="C33" s="45">
        <v>2025</v>
      </c>
      <c r="D33" s="1" t="s">
        <v>5</v>
      </c>
      <c r="E33" s="30">
        <f t="shared" ref="E33:E38" si="12">SUM(F33:H33)</f>
        <v>14338160</v>
      </c>
      <c r="F33" s="34">
        <f>SUM(F34:F35)</f>
        <v>0</v>
      </c>
      <c r="G33" s="34">
        <f t="shared" ref="G33:H33" si="13">SUM(G34:G35)</f>
        <v>0</v>
      </c>
      <c r="H33" s="28">
        <f t="shared" si="13"/>
        <v>14338160</v>
      </c>
      <c r="I33" s="64"/>
    </row>
    <row r="34" spans="1:9" ht="13.9" customHeight="1" x14ac:dyDescent="0.25">
      <c r="A34" s="44"/>
      <c r="B34" s="62"/>
      <c r="C34" s="45"/>
      <c r="D34" s="1" t="s">
        <v>29</v>
      </c>
      <c r="E34" s="14">
        <f t="shared" si="12"/>
        <v>430144.8</v>
      </c>
      <c r="F34" s="35">
        <v>0</v>
      </c>
      <c r="G34" s="40">
        <v>0</v>
      </c>
      <c r="H34" s="27">
        <v>430144.8</v>
      </c>
      <c r="I34" s="64"/>
    </row>
    <row r="35" spans="1:9" ht="13.9" customHeight="1" x14ac:dyDescent="0.25">
      <c r="A35" s="44"/>
      <c r="B35" s="62"/>
      <c r="C35" s="45"/>
      <c r="D35" s="1" t="s">
        <v>7</v>
      </c>
      <c r="E35" s="14">
        <f t="shared" si="12"/>
        <v>13908015.199999999</v>
      </c>
      <c r="F35" s="35">
        <v>0</v>
      </c>
      <c r="G35" s="40">
        <v>0</v>
      </c>
      <c r="H35" s="27">
        <v>13908015.199999999</v>
      </c>
      <c r="I35" s="64"/>
    </row>
    <row r="36" spans="1:9" ht="13.9" customHeight="1" x14ac:dyDescent="0.25">
      <c r="A36" s="44" t="s">
        <v>49</v>
      </c>
      <c r="B36" s="62" t="s">
        <v>51</v>
      </c>
      <c r="C36" s="45">
        <v>2025</v>
      </c>
      <c r="D36" s="1" t="s">
        <v>5</v>
      </c>
      <c r="E36" s="30">
        <f t="shared" si="12"/>
        <v>18131390</v>
      </c>
      <c r="F36" s="34">
        <f>SUM(F37:F38)</f>
        <v>0</v>
      </c>
      <c r="G36" s="34">
        <f t="shared" ref="G36:H36" si="14">SUM(G37:G38)</f>
        <v>0</v>
      </c>
      <c r="H36" s="28">
        <f t="shared" si="14"/>
        <v>18131390</v>
      </c>
      <c r="I36" s="64"/>
    </row>
    <row r="37" spans="1:9" ht="13.9" customHeight="1" x14ac:dyDescent="0.25">
      <c r="A37" s="44"/>
      <c r="B37" s="62"/>
      <c r="C37" s="45"/>
      <c r="D37" s="1" t="s">
        <v>29</v>
      </c>
      <c r="E37" s="14">
        <f t="shared" si="12"/>
        <v>543941.69999999995</v>
      </c>
      <c r="F37" s="35">
        <v>0</v>
      </c>
      <c r="G37" s="40">
        <v>0</v>
      </c>
      <c r="H37" s="27">
        <v>543941.69999999995</v>
      </c>
      <c r="I37" s="64"/>
    </row>
    <row r="38" spans="1:9" ht="13.9" customHeight="1" x14ac:dyDescent="0.25">
      <c r="A38" s="44"/>
      <c r="B38" s="62"/>
      <c r="C38" s="45"/>
      <c r="D38" s="1" t="s">
        <v>7</v>
      </c>
      <c r="E38" s="14">
        <f t="shared" si="12"/>
        <v>17587448.300000001</v>
      </c>
      <c r="F38" s="35">
        <v>0</v>
      </c>
      <c r="G38" s="40">
        <v>0</v>
      </c>
      <c r="H38" s="27">
        <v>17587448.300000001</v>
      </c>
      <c r="I38" s="64"/>
    </row>
    <row r="39" spans="1:9" ht="13.9" customHeight="1" x14ac:dyDescent="0.25">
      <c r="A39" s="91" t="s">
        <v>19</v>
      </c>
      <c r="B39" s="90" t="s">
        <v>9</v>
      </c>
      <c r="C39" s="89" t="s">
        <v>32</v>
      </c>
      <c r="D39" s="6" t="s">
        <v>5</v>
      </c>
      <c r="E39" s="15">
        <f t="shared" ref="E39:E44" si="15">SUM(F39:H39)</f>
        <v>13622290.9</v>
      </c>
      <c r="F39" s="15">
        <f t="shared" ref="F39:H41" si="16">SUM(F42,F45,F48)</f>
        <v>9420580</v>
      </c>
      <c r="G39" s="15">
        <f t="shared" si="16"/>
        <v>4201710.9000000004</v>
      </c>
      <c r="H39" s="22">
        <f t="shared" si="16"/>
        <v>0</v>
      </c>
      <c r="I39" s="64"/>
    </row>
    <row r="40" spans="1:9" ht="13.9" customHeight="1" x14ac:dyDescent="0.25">
      <c r="A40" s="91"/>
      <c r="B40" s="90"/>
      <c r="C40" s="89"/>
      <c r="D40" s="1" t="s">
        <v>29</v>
      </c>
      <c r="E40" s="14">
        <f t="shared" si="15"/>
        <v>8406190.5800000001</v>
      </c>
      <c r="F40" s="14">
        <f t="shared" si="16"/>
        <v>4204479.68</v>
      </c>
      <c r="G40" s="14">
        <f t="shared" si="16"/>
        <v>4201710.9000000004</v>
      </c>
      <c r="H40" s="13">
        <f t="shared" si="16"/>
        <v>0</v>
      </c>
      <c r="I40" s="64"/>
    </row>
    <row r="41" spans="1:9" ht="13.9" customHeight="1" x14ac:dyDescent="0.25">
      <c r="A41" s="91"/>
      <c r="B41" s="90"/>
      <c r="C41" s="89"/>
      <c r="D41" s="1" t="s">
        <v>7</v>
      </c>
      <c r="E41" s="14">
        <f t="shared" si="15"/>
        <v>5216100.32</v>
      </c>
      <c r="F41" s="14">
        <f t="shared" si="16"/>
        <v>5216100.32</v>
      </c>
      <c r="G41" s="13">
        <f t="shared" si="16"/>
        <v>0</v>
      </c>
      <c r="H41" s="13">
        <f t="shared" si="16"/>
        <v>0</v>
      </c>
      <c r="I41" s="64"/>
    </row>
    <row r="42" spans="1:9" ht="13.9" customHeight="1" x14ac:dyDescent="0.25">
      <c r="A42" s="87" t="s">
        <v>20</v>
      </c>
      <c r="B42" s="85" t="s">
        <v>25</v>
      </c>
      <c r="C42" s="83">
        <v>2023</v>
      </c>
      <c r="D42" s="1" t="s">
        <v>5</v>
      </c>
      <c r="E42" s="15">
        <f t="shared" si="15"/>
        <v>9420580</v>
      </c>
      <c r="F42" s="28">
        <f>SUM(F43:F44)</f>
        <v>9420580</v>
      </c>
      <c r="G42" s="34">
        <f>SUM(G43:G44)</f>
        <v>0</v>
      </c>
      <c r="H42" s="34">
        <f>SUM(H43:H44)</f>
        <v>0</v>
      </c>
      <c r="I42" s="64"/>
    </row>
    <row r="43" spans="1:9" ht="13.9" customHeight="1" x14ac:dyDescent="0.25">
      <c r="A43" s="88"/>
      <c r="B43" s="86"/>
      <c r="C43" s="84"/>
      <c r="D43" s="1" t="s">
        <v>29</v>
      </c>
      <c r="E43" s="14">
        <f t="shared" si="15"/>
        <v>4204479.68</v>
      </c>
      <c r="F43" s="29">
        <v>4204479.68</v>
      </c>
      <c r="G43" s="35">
        <v>0</v>
      </c>
      <c r="H43" s="35">
        <v>0</v>
      </c>
      <c r="I43" s="64"/>
    </row>
    <row r="44" spans="1:9" ht="13.9" customHeight="1" x14ac:dyDescent="0.25">
      <c r="A44" s="88"/>
      <c r="B44" s="86"/>
      <c r="C44" s="84"/>
      <c r="D44" s="9" t="s">
        <v>7</v>
      </c>
      <c r="E44" s="32">
        <f t="shared" si="15"/>
        <v>5216100.32</v>
      </c>
      <c r="F44" s="33">
        <v>5216100.32</v>
      </c>
      <c r="G44" s="36">
        <v>0</v>
      </c>
      <c r="H44" s="36">
        <v>0</v>
      </c>
      <c r="I44" s="64"/>
    </row>
    <row r="45" spans="1:9" ht="13.9" customHeight="1" x14ac:dyDescent="0.25">
      <c r="A45" s="44" t="s">
        <v>38</v>
      </c>
      <c r="B45" s="62" t="s">
        <v>40</v>
      </c>
      <c r="C45" s="82">
        <v>2024</v>
      </c>
      <c r="D45" s="1" t="s">
        <v>5</v>
      </c>
      <c r="E45" s="39">
        <f t="shared" ref="E45:E50" si="17">SUM(F45:H45)</f>
        <v>0</v>
      </c>
      <c r="F45" s="34">
        <f>SUM(F46:F47)</f>
        <v>0</v>
      </c>
      <c r="G45" s="34">
        <f>SUM(G46:G47)</f>
        <v>0</v>
      </c>
      <c r="H45" s="34">
        <f t="shared" ref="H45" si="18">SUM(H46:H47)</f>
        <v>0</v>
      </c>
      <c r="I45" s="64"/>
    </row>
    <row r="46" spans="1:9" ht="13.9" customHeight="1" x14ac:dyDescent="0.25">
      <c r="A46" s="44"/>
      <c r="B46" s="62"/>
      <c r="C46" s="82"/>
      <c r="D46" s="1" t="s">
        <v>29</v>
      </c>
      <c r="E46" s="13">
        <f t="shared" si="17"/>
        <v>0</v>
      </c>
      <c r="F46" s="35">
        <v>0</v>
      </c>
      <c r="G46" s="35">
        <v>0</v>
      </c>
      <c r="H46" s="35">
        <v>0</v>
      </c>
      <c r="I46" s="64"/>
    </row>
    <row r="47" spans="1:9" ht="13.9" customHeight="1" x14ac:dyDescent="0.25">
      <c r="A47" s="44"/>
      <c r="B47" s="62"/>
      <c r="C47" s="82"/>
      <c r="D47" s="1" t="s">
        <v>7</v>
      </c>
      <c r="E47" s="13">
        <f t="shared" si="17"/>
        <v>0</v>
      </c>
      <c r="F47" s="35">
        <v>0</v>
      </c>
      <c r="G47" s="35">
        <v>0</v>
      </c>
      <c r="H47" s="35">
        <v>0</v>
      </c>
      <c r="I47" s="64"/>
    </row>
    <row r="48" spans="1:9" ht="13.9" customHeight="1" x14ac:dyDescent="0.25">
      <c r="A48" s="95" t="s">
        <v>39</v>
      </c>
      <c r="B48" s="97" t="s">
        <v>41</v>
      </c>
      <c r="C48" s="99">
        <v>2024</v>
      </c>
      <c r="D48" s="8" t="s">
        <v>5</v>
      </c>
      <c r="E48" s="15">
        <f t="shared" si="17"/>
        <v>4201710.9000000004</v>
      </c>
      <c r="F48" s="37">
        <f>SUM(F49:F50)</f>
        <v>0</v>
      </c>
      <c r="G48" s="31">
        <f>SUM(G49:G50)</f>
        <v>4201710.9000000004</v>
      </c>
      <c r="H48" s="37">
        <f>SUM(H49:H50)</f>
        <v>0</v>
      </c>
      <c r="I48" s="64"/>
    </row>
    <row r="49" spans="1:13" ht="13.9" customHeight="1" x14ac:dyDescent="0.25">
      <c r="A49" s="44"/>
      <c r="B49" s="62"/>
      <c r="C49" s="82"/>
      <c r="D49" s="1" t="s">
        <v>29</v>
      </c>
      <c r="E49" s="14">
        <f t="shared" si="17"/>
        <v>4201710.9000000004</v>
      </c>
      <c r="F49" s="35">
        <v>0</v>
      </c>
      <c r="G49" s="29">
        <v>4201710.9000000004</v>
      </c>
      <c r="H49" s="35">
        <v>0</v>
      </c>
      <c r="I49" s="64"/>
    </row>
    <row r="50" spans="1:13" ht="13.9" customHeight="1" thickBot="1" x14ac:dyDescent="0.3">
      <c r="A50" s="96"/>
      <c r="B50" s="98"/>
      <c r="C50" s="100"/>
      <c r="D50" s="2" t="s">
        <v>7</v>
      </c>
      <c r="E50" s="21">
        <f t="shared" si="17"/>
        <v>0</v>
      </c>
      <c r="F50" s="38">
        <v>0</v>
      </c>
      <c r="G50" s="38">
        <v>0</v>
      </c>
      <c r="H50" s="38">
        <v>0</v>
      </c>
      <c r="I50" s="65"/>
    </row>
    <row r="51" spans="1:13" ht="13.9" customHeight="1" x14ac:dyDescent="0.25">
      <c r="A51" s="55" t="s">
        <v>21</v>
      </c>
      <c r="B51" s="78" t="s">
        <v>35</v>
      </c>
      <c r="C51" s="60" t="s">
        <v>32</v>
      </c>
      <c r="D51" s="8" t="s">
        <v>5</v>
      </c>
      <c r="E51" s="15">
        <f t="shared" ref="E51:E54" si="19">SUM(F51:H51)</f>
        <v>145566</v>
      </c>
      <c r="F51" s="15">
        <f>SUM(F52:F53)</f>
        <v>16650</v>
      </c>
      <c r="G51" s="15">
        <f>SUM(G52:G53)</f>
        <v>128916</v>
      </c>
      <c r="H51" s="22">
        <f t="shared" ref="H51" si="20">SUM(H52:H53)</f>
        <v>0</v>
      </c>
      <c r="I51" s="77" t="s">
        <v>6</v>
      </c>
    </row>
    <row r="52" spans="1:13" ht="13.9" customHeight="1" x14ac:dyDescent="0.25">
      <c r="A52" s="51"/>
      <c r="B52" s="79"/>
      <c r="C52" s="54"/>
      <c r="D52" s="1" t="s">
        <v>29</v>
      </c>
      <c r="E52" s="14">
        <f t="shared" si="19"/>
        <v>145566</v>
      </c>
      <c r="F52" s="14">
        <v>16650</v>
      </c>
      <c r="G52" s="14">
        <v>128916</v>
      </c>
      <c r="H52" s="13">
        <v>0</v>
      </c>
      <c r="I52" s="75"/>
      <c r="J52" s="4"/>
      <c r="K52" s="4"/>
      <c r="L52" s="4"/>
      <c r="M52" s="4"/>
    </row>
    <row r="53" spans="1:13" ht="13.9" customHeight="1" thickBot="1" x14ac:dyDescent="0.3">
      <c r="A53" s="56"/>
      <c r="B53" s="80"/>
      <c r="C53" s="49"/>
      <c r="D53" s="2" t="s">
        <v>7</v>
      </c>
      <c r="E53" s="21">
        <f>SUM(F53:H53)</f>
        <v>0</v>
      </c>
      <c r="F53" s="21">
        <v>0</v>
      </c>
      <c r="G53" s="21">
        <v>0</v>
      </c>
      <c r="H53" s="21">
        <v>0</v>
      </c>
      <c r="I53" s="76"/>
    </row>
    <row r="54" spans="1:13" ht="13.9" customHeight="1" x14ac:dyDescent="0.25">
      <c r="A54" s="50" t="s">
        <v>22</v>
      </c>
      <c r="B54" s="94" t="s">
        <v>28</v>
      </c>
      <c r="C54" s="48" t="s">
        <v>32</v>
      </c>
      <c r="D54" s="3" t="s">
        <v>5</v>
      </c>
      <c r="E54" s="15">
        <f t="shared" si="19"/>
        <v>62496</v>
      </c>
      <c r="F54" s="16">
        <f>F55</f>
        <v>62496</v>
      </c>
      <c r="G54" s="16">
        <f>G55</f>
        <v>0</v>
      </c>
      <c r="H54" s="23">
        <f t="shared" ref="H54" si="21">H55</f>
        <v>0</v>
      </c>
      <c r="I54" s="74" t="s">
        <v>37</v>
      </c>
    </row>
    <row r="55" spans="1:13" ht="13.9" customHeight="1" x14ac:dyDescent="0.25">
      <c r="A55" s="51"/>
      <c r="B55" s="79"/>
      <c r="C55" s="54"/>
      <c r="D55" s="1" t="s">
        <v>29</v>
      </c>
      <c r="E55" s="14">
        <f>SUM(F55:H55)</f>
        <v>62496</v>
      </c>
      <c r="F55" s="14">
        <v>62496</v>
      </c>
      <c r="G55" s="14"/>
      <c r="H55" s="13">
        <v>0</v>
      </c>
      <c r="I55" s="75"/>
    </row>
    <row r="56" spans="1:13" ht="13.9" customHeight="1" thickBot="1" x14ac:dyDescent="0.3">
      <c r="A56" s="56"/>
      <c r="B56" s="80"/>
      <c r="C56" s="49"/>
      <c r="D56" s="2" t="s">
        <v>7</v>
      </c>
      <c r="E56" s="21">
        <f>SUM(F56:H56)</f>
        <v>0</v>
      </c>
      <c r="F56" s="21">
        <v>0</v>
      </c>
      <c r="G56" s="21">
        <v>0</v>
      </c>
      <c r="H56" s="21">
        <v>0</v>
      </c>
      <c r="I56" s="76"/>
    </row>
    <row r="57" spans="1:13" ht="13.9" customHeight="1" x14ac:dyDescent="0.25">
      <c r="A57" s="55" t="s">
        <v>30</v>
      </c>
      <c r="B57" s="78" t="s">
        <v>45</v>
      </c>
      <c r="C57" s="48" t="s">
        <v>32</v>
      </c>
      <c r="D57" s="6" t="s">
        <v>5</v>
      </c>
      <c r="E57" s="15">
        <f>SUM(F57:H57)</f>
        <v>0</v>
      </c>
      <c r="F57" s="22">
        <f>SUM(F58:F59)</f>
        <v>0</v>
      </c>
      <c r="G57" s="15">
        <f t="shared" ref="G57:H57" si="22">SUM(G58:G59)</f>
        <v>0</v>
      </c>
      <c r="H57" s="22">
        <f t="shared" si="22"/>
        <v>0</v>
      </c>
      <c r="I57" s="77" t="s">
        <v>6</v>
      </c>
    </row>
    <row r="58" spans="1:13" ht="13.9" customHeight="1" x14ac:dyDescent="0.25">
      <c r="A58" s="51"/>
      <c r="B58" s="79"/>
      <c r="C58" s="54"/>
      <c r="D58" s="1" t="s">
        <v>29</v>
      </c>
      <c r="E58" s="17">
        <f t="shared" ref="E58:E59" si="23">SUM(F58:H58)</f>
        <v>0</v>
      </c>
      <c r="F58" s="13">
        <v>0</v>
      </c>
      <c r="G58" s="14"/>
      <c r="H58" s="13">
        <v>0</v>
      </c>
      <c r="I58" s="75"/>
    </row>
    <row r="59" spans="1:13" ht="13.9" customHeight="1" thickBot="1" x14ac:dyDescent="0.3">
      <c r="A59" s="56"/>
      <c r="B59" s="80"/>
      <c r="C59" s="49"/>
      <c r="D59" s="2" t="s">
        <v>7</v>
      </c>
      <c r="E59" s="24">
        <f t="shared" si="23"/>
        <v>0</v>
      </c>
      <c r="F59" s="21">
        <v>0</v>
      </c>
      <c r="G59" s="21">
        <v>0</v>
      </c>
      <c r="H59" s="21">
        <v>0</v>
      </c>
      <c r="I59" s="76"/>
    </row>
    <row r="60" spans="1:13" ht="13.9" customHeight="1" x14ac:dyDescent="0.25">
      <c r="A60" s="55" t="s">
        <v>44</v>
      </c>
      <c r="B60" s="78" t="s">
        <v>36</v>
      </c>
      <c r="C60" s="48" t="s">
        <v>32</v>
      </c>
      <c r="D60" s="6" t="s">
        <v>5</v>
      </c>
      <c r="E60" s="22">
        <f>SUM(F60:H60)</f>
        <v>0</v>
      </c>
      <c r="F60" s="22">
        <f>SUM(F61:F62)</f>
        <v>0</v>
      </c>
      <c r="G60" s="22">
        <f t="shared" ref="G60:H60" si="24">SUM(G61:G62)</f>
        <v>0</v>
      </c>
      <c r="H60" s="22">
        <f t="shared" si="24"/>
        <v>0</v>
      </c>
      <c r="I60" s="77" t="s">
        <v>6</v>
      </c>
    </row>
    <row r="61" spans="1:13" ht="13.9" customHeight="1" x14ac:dyDescent="0.25">
      <c r="A61" s="51"/>
      <c r="B61" s="79"/>
      <c r="C61" s="54"/>
      <c r="D61" s="1" t="s">
        <v>29</v>
      </c>
      <c r="E61" s="25">
        <f t="shared" ref="E61:E62" si="25">SUM(F61:H61)</f>
        <v>0</v>
      </c>
      <c r="F61" s="13">
        <v>0</v>
      </c>
      <c r="G61" s="13">
        <v>0</v>
      </c>
      <c r="H61" s="13">
        <v>0</v>
      </c>
      <c r="I61" s="75"/>
    </row>
    <row r="62" spans="1:13" ht="13.9" customHeight="1" thickBot="1" x14ac:dyDescent="0.3">
      <c r="A62" s="56"/>
      <c r="B62" s="80"/>
      <c r="C62" s="49"/>
      <c r="D62" s="2" t="s">
        <v>7</v>
      </c>
      <c r="E62" s="24">
        <f t="shared" si="25"/>
        <v>0</v>
      </c>
      <c r="F62" s="21">
        <v>0</v>
      </c>
      <c r="G62" s="21">
        <v>0</v>
      </c>
      <c r="H62" s="21">
        <v>0</v>
      </c>
      <c r="I62" s="76"/>
    </row>
    <row r="63" spans="1:13" ht="13.9" customHeight="1" x14ac:dyDescent="0.25">
      <c r="A63" s="50"/>
      <c r="B63" s="52" t="s">
        <v>10</v>
      </c>
      <c r="C63" s="67"/>
      <c r="D63" s="3" t="s">
        <v>5</v>
      </c>
      <c r="E63" s="18">
        <f>SUM(F63:H63)</f>
        <v>73499052.900000006</v>
      </c>
      <c r="F63" s="18">
        <f>SUM(F57,F54,F39,F12,F9,F51,F60)</f>
        <v>25976376</v>
      </c>
      <c r="G63" s="18">
        <f>SUM(G57,G54,G39,G12,G9,G51,G60)</f>
        <v>15053126.9</v>
      </c>
      <c r="H63" s="18">
        <f>SUM(H57,H54,H39,H12,H9,H51,H60)</f>
        <v>32469550</v>
      </c>
      <c r="I63" s="70"/>
    </row>
    <row r="64" spans="1:13" ht="13.9" customHeight="1" x14ac:dyDescent="0.25">
      <c r="A64" s="51"/>
      <c r="B64" s="53"/>
      <c r="C64" s="68"/>
      <c r="D64" s="7" t="s">
        <v>29</v>
      </c>
      <c r="E64" s="19">
        <f>SUM(F64:H64)</f>
        <v>21969138.579999998</v>
      </c>
      <c r="F64" s="19">
        <f t="shared" ref="F64:H65" si="26">SUM(F58,F55,F40,F13,F52,F10,F61)</f>
        <v>5941925.1799999997</v>
      </c>
      <c r="G64" s="19">
        <f t="shared" si="26"/>
        <v>15053126.9</v>
      </c>
      <c r="H64" s="19">
        <f t="shared" si="26"/>
        <v>974086.5</v>
      </c>
      <c r="I64" s="71"/>
    </row>
    <row r="65" spans="1:9" ht="13.9" customHeight="1" thickBot="1" x14ac:dyDescent="0.3">
      <c r="A65" s="56"/>
      <c r="B65" s="66"/>
      <c r="C65" s="69"/>
      <c r="D65" s="10" t="s">
        <v>7</v>
      </c>
      <c r="E65" s="20">
        <f>SUM(F65:H65)</f>
        <v>51529914.32</v>
      </c>
      <c r="F65" s="20">
        <f t="shared" si="26"/>
        <v>20034450.82</v>
      </c>
      <c r="G65" s="20">
        <f t="shared" si="26"/>
        <v>0</v>
      </c>
      <c r="H65" s="20">
        <f t="shared" si="26"/>
        <v>31495463.5</v>
      </c>
      <c r="I65" s="72"/>
    </row>
    <row r="67" spans="1:9" x14ac:dyDescent="0.25">
      <c r="E67" s="5"/>
    </row>
  </sheetData>
  <mergeCells count="75">
    <mergeCell ref="B30:B32"/>
    <mergeCell ref="C30:C32"/>
    <mergeCell ref="A33:A35"/>
    <mergeCell ref="B33:B35"/>
    <mergeCell ref="C33:C35"/>
    <mergeCell ref="A60:A62"/>
    <mergeCell ref="B60:B62"/>
    <mergeCell ref="C60:C62"/>
    <mergeCell ref="A48:A50"/>
    <mergeCell ref="B48:B50"/>
    <mergeCell ref="C48:C50"/>
    <mergeCell ref="I60:I62"/>
    <mergeCell ref="A5:I5"/>
    <mergeCell ref="E7:E8"/>
    <mergeCell ref="B18:B20"/>
    <mergeCell ref="I7:I8"/>
    <mergeCell ref="I9:I11"/>
    <mergeCell ref="F7:H7"/>
    <mergeCell ref="C7:C8"/>
    <mergeCell ref="A18:A20"/>
    <mergeCell ref="C18:C20"/>
    <mergeCell ref="C21:C23"/>
    <mergeCell ref="A54:A56"/>
    <mergeCell ref="B54:B56"/>
    <mergeCell ref="C54:C56"/>
    <mergeCell ref="A51:A53"/>
    <mergeCell ref="A24:A26"/>
    <mergeCell ref="C24:C26"/>
    <mergeCell ref="A27:A29"/>
    <mergeCell ref="B27:B29"/>
    <mergeCell ref="C27:C29"/>
    <mergeCell ref="A45:A47"/>
    <mergeCell ref="C45:C47"/>
    <mergeCell ref="C42:C44"/>
    <mergeCell ref="B42:B44"/>
    <mergeCell ref="A42:A44"/>
    <mergeCell ref="C39:C41"/>
    <mergeCell ref="B39:B41"/>
    <mergeCell ref="A39:A41"/>
    <mergeCell ref="A36:A38"/>
    <mergeCell ref="B36:B38"/>
    <mergeCell ref="C36:C38"/>
    <mergeCell ref="A30:A32"/>
    <mergeCell ref="A63:A65"/>
    <mergeCell ref="B63:B65"/>
    <mergeCell ref="C63:C65"/>
    <mergeCell ref="I63:I65"/>
    <mergeCell ref="B21:B23"/>
    <mergeCell ref="B24:B26"/>
    <mergeCell ref="I54:I56"/>
    <mergeCell ref="I51:I53"/>
    <mergeCell ref="A57:A59"/>
    <mergeCell ref="B57:B59"/>
    <mergeCell ref="C57:C59"/>
    <mergeCell ref="I57:I59"/>
    <mergeCell ref="B51:B53"/>
    <mergeCell ref="C51:C53"/>
    <mergeCell ref="A21:A23"/>
    <mergeCell ref="B45:B47"/>
    <mergeCell ref="B1:I1"/>
    <mergeCell ref="A15:A17"/>
    <mergeCell ref="C15:C17"/>
    <mergeCell ref="A7:A8"/>
    <mergeCell ref="B7:B8"/>
    <mergeCell ref="D7:D8"/>
    <mergeCell ref="A12:A14"/>
    <mergeCell ref="B12:B14"/>
    <mergeCell ref="C12:C14"/>
    <mergeCell ref="A9:A11"/>
    <mergeCell ref="B9:B11"/>
    <mergeCell ref="C9:C11"/>
    <mergeCell ref="A4:I4"/>
    <mergeCell ref="B15:B17"/>
    <mergeCell ref="A3:I3"/>
    <mergeCell ref="I12:I50"/>
  </mergeCells>
  <phoneticPr fontId="8" type="noConversion"/>
  <pageMargins left="0.59055118110236227" right="0.59055118110236227" top="0.43307086614173229" bottom="0.43307086614173229" header="0" footer="0"/>
  <pageSetup paperSize="9" scale="90" fitToHeight="0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211-2</dc:creator>
  <cp:lastModifiedBy>200</cp:lastModifiedBy>
  <cp:lastPrinted>2024-06-21T07:15:35Z</cp:lastPrinted>
  <dcterms:created xsi:type="dcterms:W3CDTF">2015-06-05T18:19:34Z</dcterms:created>
  <dcterms:modified xsi:type="dcterms:W3CDTF">2024-08-02T00:00:27Z</dcterms:modified>
</cp:coreProperties>
</file>